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5" windowWidth="25440" windowHeight="15990" tabRatio="500"/>
  </bookViews>
  <sheets>
    <sheet name="Honoraires 2021" sheetId="1" r:id="rId1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/>
  <c r="L12" l="1"/>
  <c r="L13" s="1"/>
  <c r="J16" l="1"/>
  <c r="K12" l="1"/>
  <c r="N14" l="1"/>
  <c r="M14"/>
  <c r="L16"/>
  <c r="L14" l="1"/>
  <c r="J3" l="1"/>
  <c r="L10"/>
</calcChain>
</file>

<file path=xl/sharedStrings.xml><?xml version="1.0" encoding="utf-8"?>
<sst xmlns="http://schemas.openxmlformats.org/spreadsheetml/2006/main" count="29" uniqueCount="11">
  <si>
    <t>Jusque</t>
  </si>
  <si>
    <t>en €</t>
  </si>
  <si>
    <t>De</t>
  </si>
  <si>
    <t>Valeur du Bien Net Vendeur</t>
  </si>
  <si>
    <t>à partir de</t>
  </si>
  <si>
    <t>Prix de la Cession</t>
  </si>
  <si>
    <t>Honoraires
Applicables</t>
  </si>
  <si>
    <t>Honoraires</t>
  </si>
  <si>
    <t>Correction Honoraires</t>
  </si>
  <si>
    <t>◁</t>
  </si>
  <si>
    <r>
      <t>Surface en m</t>
    </r>
    <r>
      <rPr>
        <vertAlign val="superscript"/>
        <sz val="12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</si>
</sst>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numFmts count="3">
    <numFmt numFmtId="164" formatCode="_(&quot;€&quot;* #,##0.00_);_(&quot;€&quot;* \(#,##0.00\);_(&quot;€&quot;* &quot;-&quot;??_);_(@_)"/>
    <numFmt numFmtId="165" formatCode="_-* #,##0.00\ [$€-40C]_-;\-* #,##0.00\ [$€-40C]_-;_-* &quot;-&quot;??\ [$€-40C]_-;_-@_-"/>
    <numFmt numFmtId="166" formatCode="[$-F800]dddd\,\ mmmm\ dd\,\ yyyy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0"/>
      <color rgb="FF9AC227"/>
      <name val="Calibri Light"/>
      <family val="2"/>
      <scheme val="major"/>
    </font>
    <font>
      <b/>
      <sz val="12"/>
      <color rgb="FF421B19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20"/>
      <name val="Calibri Light"/>
      <family val="2"/>
      <scheme val="major"/>
    </font>
    <font>
      <i/>
      <sz val="18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Calibri Light"/>
      <family val="2"/>
      <scheme val="maj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vertAlign val="superscript"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421B19"/>
      </left>
      <right style="thin">
        <color rgb="FF421B19"/>
      </right>
      <top style="thin">
        <color rgb="FF421B19"/>
      </top>
      <bottom style="thin">
        <color rgb="FF421B19"/>
      </bottom>
      <diagonal/>
    </border>
    <border>
      <left style="thin">
        <color rgb="FF421B19"/>
      </left>
      <right/>
      <top style="thin">
        <color rgb="FF421B19"/>
      </top>
      <bottom style="thin">
        <color rgb="FF421B19"/>
      </bottom>
      <diagonal/>
    </border>
    <border>
      <left/>
      <right style="thin">
        <color rgb="FF421B19"/>
      </right>
      <top style="thin">
        <color rgb="FF421B19"/>
      </top>
      <bottom style="thin">
        <color rgb="FF421B19"/>
      </bottom>
      <diagonal/>
    </border>
    <border>
      <left/>
      <right/>
      <top style="thin">
        <color rgb="FF421B19"/>
      </top>
      <bottom style="thin">
        <color rgb="FF421B19"/>
      </bottom>
      <diagonal/>
    </border>
    <border>
      <left style="hair">
        <color rgb="FF649EBD"/>
      </left>
      <right style="hair">
        <color rgb="FF649EBD"/>
      </right>
      <top style="hair">
        <color rgb="FF649EBD"/>
      </top>
      <bottom style="hair">
        <color rgb="FF649EBD"/>
      </bottom>
      <diagonal/>
    </border>
    <border>
      <left style="hair">
        <color rgb="FF649EBD"/>
      </left>
      <right/>
      <top style="hair">
        <color rgb="FF649EBD"/>
      </top>
      <bottom style="hair">
        <color rgb="FF649EBD"/>
      </bottom>
      <diagonal/>
    </border>
    <border>
      <left/>
      <right/>
      <top style="hair">
        <color rgb="FF649EBD"/>
      </top>
      <bottom style="hair">
        <color rgb="FF649EBD"/>
      </bottom>
      <diagonal/>
    </border>
    <border>
      <left/>
      <right style="hair">
        <color rgb="FF649EBD"/>
      </right>
      <top style="hair">
        <color rgb="FF649EBD"/>
      </top>
      <bottom style="hair">
        <color rgb="FF649EBD"/>
      </bottom>
      <diagonal/>
    </border>
    <border>
      <left/>
      <right/>
      <top style="hair">
        <color rgb="FF649EBD"/>
      </top>
      <bottom/>
      <diagonal/>
    </border>
    <border>
      <left style="thin">
        <color rgb="FF649EBD"/>
      </left>
      <right/>
      <top style="thin">
        <color rgb="FF649EBD"/>
      </top>
      <bottom/>
      <diagonal/>
    </border>
    <border>
      <left/>
      <right/>
      <top style="thin">
        <color rgb="FF649EBD"/>
      </top>
      <bottom/>
      <diagonal/>
    </border>
    <border>
      <left/>
      <right style="thin">
        <color rgb="FF649EBD"/>
      </right>
      <top style="thin">
        <color rgb="FF649EBD"/>
      </top>
      <bottom/>
      <diagonal/>
    </border>
    <border>
      <left style="thin">
        <color rgb="FF649EBD"/>
      </left>
      <right/>
      <top/>
      <bottom style="thin">
        <color rgb="FF649EBD"/>
      </bottom>
      <diagonal/>
    </border>
    <border>
      <left/>
      <right/>
      <top/>
      <bottom style="thin">
        <color rgb="FF649EBD"/>
      </bottom>
      <diagonal/>
    </border>
    <border>
      <left/>
      <right style="thin">
        <color rgb="FF649EBD"/>
      </right>
      <top/>
      <bottom style="thin">
        <color rgb="FF649E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649EBD"/>
      </left>
      <right/>
      <top style="hair">
        <color rgb="FF649EBD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49EBD"/>
      </left>
      <right/>
      <top/>
      <bottom/>
      <diagonal/>
    </border>
    <border>
      <left/>
      <right style="thin">
        <color rgb="FF649EBD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421B19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/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4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165" fontId="12" fillId="0" borderId="19" xfId="1" applyNumberFormat="1" applyFont="1" applyFill="1" applyBorder="1" applyAlignment="1" applyProtection="1">
      <alignment vertical="center"/>
      <protection locked="0"/>
    </xf>
    <xf numFmtId="0" fontId="10" fillId="0" borderId="18" xfId="0" applyFont="1" applyBorder="1"/>
    <xf numFmtId="4" fontId="23" fillId="0" borderId="2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/>
    </xf>
    <xf numFmtId="165" fontId="25" fillId="0" borderId="0" xfId="1" applyNumberFormat="1" applyFont="1" applyFill="1" applyBorder="1" applyAlignment="1"/>
    <xf numFmtId="0" fontId="4" fillId="0" borderId="5" xfId="1" applyNumberFormat="1" applyFont="1" applyBorder="1" applyAlignment="1" applyProtection="1">
      <alignment horizontal="center"/>
    </xf>
    <xf numFmtId="0" fontId="10" fillId="0" borderId="0" xfId="0" applyNumberFormat="1" applyFont="1"/>
    <xf numFmtId="0" fontId="26" fillId="0" borderId="16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4" fillId="0" borderId="0" xfId="1" applyNumberFormat="1" applyFont="1" applyBorder="1" applyAlignment="1" applyProtection="1">
      <alignment horizontal="center"/>
    </xf>
    <xf numFmtId="166" fontId="17" fillId="0" borderId="0" xfId="0" applyNumberFormat="1" applyFont="1" applyAlignment="1"/>
    <xf numFmtId="0" fontId="5" fillId="0" borderId="29" xfId="0" applyFont="1" applyBorder="1" applyAlignment="1">
      <alignment horizontal="center" vertical="top"/>
    </xf>
    <xf numFmtId="3" fontId="28" fillId="0" borderId="7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10" fontId="20" fillId="0" borderId="0" xfId="2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9" fillId="0" borderId="0" xfId="0" applyFont="1"/>
    <xf numFmtId="0" fontId="33" fillId="0" borderId="0" xfId="0" applyFont="1"/>
    <xf numFmtId="0" fontId="24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" fontId="0" fillId="0" borderId="0" xfId="1" applyNumberFormat="1" applyFont="1" applyBorder="1" applyAlignment="1">
      <alignment horizontal="left"/>
    </xf>
    <xf numFmtId="0" fontId="24" fillId="0" borderId="0" xfId="1" applyNumberFormat="1" applyFont="1" applyBorder="1" applyAlignment="1" applyProtection="1">
      <alignment horizontal="left"/>
      <protection locked="0"/>
    </xf>
    <xf numFmtId="166" fontId="27" fillId="0" borderId="0" xfId="0" applyNumberFormat="1" applyFont="1" applyAlignment="1">
      <alignment horizontal="right"/>
    </xf>
    <xf numFmtId="165" fontId="22" fillId="0" borderId="0" xfId="1" applyNumberFormat="1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/>
    </xf>
    <xf numFmtId="0" fontId="30" fillId="0" borderId="21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165" fontId="8" fillId="0" borderId="11" xfId="1" applyNumberFormat="1" applyFont="1" applyBorder="1" applyAlignment="1" applyProtection="1">
      <alignment horizontal="left" vertical="center"/>
      <protection locked="0"/>
    </xf>
    <xf numFmtId="165" fontId="8" fillId="0" borderId="12" xfId="1" applyNumberFormat="1" applyFont="1" applyBorder="1" applyAlignment="1" applyProtection="1">
      <alignment horizontal="left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165" fontId="8" fillId="0" borderId="22" xfId="1" applyNumberFormat="1" applyFont="1" applyBorder="1" applyAlignment="1" applyProtection="1">
      <alignment horizontal="left" vertical="center"/>
      <protection locked="0"/>
    </xf>
    <xf numFmtId="165" fontId="8" fillId="0" borderId="14" xfId="1" applyNumberFormat="1" applyFont="1" applyBorder="1" applyAlignment="1" applyProtection="1">
      <alignment horizontal="left" vertical="center"/>
      <protection locked="0"/>
    </xf>
    <xf numFmtId="165" fontId="8" fillId="0" borderId="15" xfId="1" applyNumberFormat="1" applyFont="1" applyBorder="1" applyAlignment="1" applyProtection="1">
      <alignment horizontal="left" vertical="center"/>
      <protection locked="0"/>
    </xf>
    <xf numFmtId="165" fontId="32" fillId="0" borderId="24" xfId="0" applyNumberFormat="1" applyFont="1" applyFill="1" applyBorder="1" applyAlignment="1">
      <alignment horizontal="right" vertical="center"/>
    </xf>
    <xf numFmtId="165" fontId="32" fillId="0" borderId="25" xfId="0" applyNumberFormat="1" applyFont="1" applyFill="1" applyBorder="1" applyAlignment="1">
      <alignment horizontal="right" vertical="center"/>
    </xf>
    <xf numFmtId="165" fontId="32" fillId="0" borderId="27" xfId="0" applyNumberFormat="1" applyFont="1" applyFill="1" applyBorder="1" applyAlignment="1">
      <alignment horizontal="right" vertical="center"/>
    </xf>
    <xf numFmtId="165" fontId="32" fillId="0" borderId="28" xfId="0" applyNumberFormat="1" applyFont="1" applyFill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0" fontId="32" fillId="0" borderId="24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0" fontId="32" fillId="0" borderId="27" xfId="0" applyFont="1" applyBorder="1" applyAlignment="1">
      <alignment horizontal="right" vertical="center"/>
    </xf>
  </cellXfs>
  <cellStyles count="16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5" builtinId="9" hidden="1"/>
    <cellStyle name="Monétaire" xfId="1" builtinId="4"/>
    <cellStyle name="Normal" xfId="0" builtinId="0"/>
    <cellStyle name="Pourcentage" xfId="2" builtinId="5"/>
  </cellStyles>
  <dxfs count="3">
    <dxf>
      <font>
        <color rgb="FF9C0006"/>
      </font>
      <fill>
        <patternFill>
          <bgColor rgb="FFA0CDE1"/>
        </patternFill>
      </fill>
    </dxf>
    <dxf>
      <font>
        <color rgb="FF9C0006"/>
      </font>
      <fill>
        <patternFill>
          <bgColor rgb="FFA0CDE1"/>
        </patternFill>
      </fill>
    </dxf>
    <dxf>
      <font>
        <color rgb="FF9C0006"/>
      </font>
      <fill>
        <patternFill>
          <bgColor rgb="FFA0CDE1"/>
        </patternFill>
      </fill>
    </dxf>
  </dxfs>
  <tableStyles count="0" defaultTableStyle="TableStyleMedium9" defaultPivotStyle="PivotStyleMedium7"/>
  <colors>
    <mruColors>
      <color rgb="FF421B19"/>
      <color rgb="FF649EBD"/>
      <color rgb="FF9AC227"/>
      <color rgb="FFA0CDE1"/>
      <color rgb="FFF0FFFF"/>
      <color rgb="FFFF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50799</xdr:rowOff>
    </xdr:from>
    <xdr:to>
      <xdr:col>0</xdr:col>
      <xdr:colOff>2413000</xdr:colOff>
      <xdr:row>11</xdr:row>
      <xdr:rowOff>140018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0799"/>
          <a:ext cx="2336800" cy="2680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49EBD"/>
  </sheetPr>
  <dimension ref="B3:U34"/>
  <sheetViews>
    <sheetView showGridLines="0" showRowColHeaders="0" tabSelected="1" zoomScaleNormal="100" workbookViewId="0">
      <selection activeCell="J21" sqref="J21"/>
    </sheetView>
  </sheetViews>
  <sheetFormatPr baseColWidth="10" defaultColWidth="10.875" defaultRowHeight="12.75"/>
  <cols>
    <col min="1" max="1" width="32.625" style="1" customWidth="1"/>
    <col min="2" max="2" width="10.875" style="1"/>
    <col min="3" max="3" width="12.625" style="1" customWidth="1"/>
    <col min="4" max="4" width="1.875" style="1" bestFit="1" customWidth="1"/>
    <col min="5" max="5" width="12.625" style="1" customWidth="1"/>
    <col min="6" max="6" width="6.625" style="1" customWidth="1"/>
    <col min="7" max="7" width="12.5" style="1" customWidth="1"/>
    <col min="8" max="8" width="3.625" style="1" customWidth="1"/>
    <col min="9" max="9" width="11.125" style="1" bestFit="1" customWidth="1"/>
    <col min="10" max="10" width="11.125" style="1" customWidth="1"/>
    <col min="11" max="11" width="11" style="1" customWidth="1"/>
    <col min="12" max="12" width="11.875" style="1" customWidth="1"/>
    <col min="13" max="13" width="11.375" style="1" customWidth="1"/>
    <col min="14" max="14" width="9.5" style="1" customWidth="1"/>
    <col min="15" max="15" width="1.625" style="1" customWidth="1"/>
    <col min="16" max="16" width="6" style="1" bestFit="1" customWidth="1"/>
    <col min="17" max="17" width="1.875" style="1" customWidth="1"/>
    <col min="18" max="19" width="10.875" style="1"/>
    <col min="20" max="20" width="5.125" style="1" bestFit="1" customWidth="1"/>
    <col min="21" max="16384" width="10.875" style="1"/>
  </cols>
  <sheetData>
    <row r="3" spans="2:21" ht="27.95" customHeight="1">
      <c r="F3" s="35"/>
      <c r="G3" s="35"/>
      <c r="H3" s="15"/>
      <c r="J3" s="50">
        <f ca="1">TODAY()</f>
        <v>44312</v>
      </c>
      <c r="K3" s="50"/>
      <c r="L3" s="50"/>
      <c r="T3" s="13"/>
    </row>
    <row r="4" spans="2:21">
      <c r="T4" s="13"/>
    </row>
    <row r="5" spans="2:21" s="3" customFormat="1" ht="41.1" customHeight="1">
      <c r="B5" s="52" t="s">
        <v>5</v>
      </c>
      <c r="C5" s="53"/>
      <c r="D5" s="53"/>
      <c r="E5" s="54"/>
      <c r="F5" s="11"/>
      <c r="G5" s="14" t="s">
        <v>6</v>
      </c>
      <c r="H5" s="32"/>
      <c r="J5" s="1"/>
      <c r="K5" s="1"/>
      <c r="L5" s="1"/>
      <c r="M5" s="1"/>
      <c r="N5" s="1"/>
      <c r="O5" s="1"/>
      <c r="P5" s="1"/>
      <c r="Q5" s="1"/>
      <c r="R5"/>
      <c r="S5" s="1"/>
      <c r="T5" s="13"/>
      <c r="U5" s="1"/>
    </row>
    <row r="6" spans="2:21" s="4" customFormat="1" ht="15.95" customHeight="1">
      <c r="B6" s="55" t="s">
        <v>1</v>
      </c>
      <c r="C6" s="55"/>
      <c r="D6" s="55"/>
      <c r="E6" s="55"/>
      <c r="F6" s="11"/>
      <c r="G6" s="36" t="s">
        <v>1</v>
      </c>
      <c r="H6" s="33"/>
      <c r="I6" s="57" t="s">
        <v>3</v>
      </c>
      <c r="J6" s="58"/>
      <c r="K6" s="58"/>
      <c r="L6" s="63"/>
      <c r="M6" s="64"/>
      <c r="N6" s="56" t="s">
        <v>9</v>
      </c>
      <c r="O6" s="1"/>
      <c r="Q6" s="1"/>
      <c r="R6" s="1"/>
      <c r="S6" s="1"/>
      <c r="T6" s="13"/>
      <c r="U6" s="1"/>
    </row>
    <row r="7" spans="2:21" s="4" customFormat="1" ht="5.0999999999999996" customHeight="1">
      <c r="B7" s="5"/>
      <c r="C7" s="5"/>
      <c r="D7" s="5"/>
      <c r="E7" s="5"/>
      <c r="F7" s="11"/>
      <c r="I7" s="59"/>
      <c r="J7" s="60"/>
      <c r="K7" s="60"/>
      <c r="L7" s="65"/>
      <c r="M7" s="66"/>
      <c r="N7" s="56"/>
      <c r="O7" s="1"/>
      <c r="P7" s="39"/>
      <c r="Q7" s="1"/>
      <c r="R7" s="1"/>
      <c r="S7" s="1"/>
      <c r="T7" s="13"/>
      <c r="U7" s="1"/>
    </row>
    <row r="8" spans="2:21" ht="18" customHeight="1">
      <c r="B8" s="17" t="s">
        <v>0</v>
      </c>
      <c r="C8" s="37">
        <v>0</v>
      </c>
      <c r="D8" s="19"/>
      <c r="E8" s="21">
        <v>149999</v>
      </c>
      <c r="F8" s="11"/>
      <c r="G8" s="29">
        <v>5000</v>
      </c>
      <c r="H8" s="34"/>
      <c r="I8" s="61"/>
      <c r="J8" s="62"/>
      <c r="K8" s="62"/>
      <c r="L8" s="67"/>
      <c r="M8" s="68"/>
      <c r="N8" s="56"/>
      <c r="P8" s="39"/>
      <c r="S8"/>
      <c r="T8" s="13"/>
    </row>
    <row r="9" spans="2:21" ht="18" customHeight="1">
      <c r="B9" s="17" t="s">
        <v>2</v>
      </c>
      <c r="C9" s="18">
        <v>150000</v>
      </c>
      <c r="D9" s="19"/>
      <c r="E9" s="21">
        <v>199000</v>
      </c>
      <c r="F9" s="9"/>
      <c r="G9" s="29">
        <v>7000</v>
      </c>
      <c r="H9" s="34"/>
      <c r="K9" s="46" t="s">
        <v>10</v>
      </c>
      <c r="L9" s="49"/>
      <c r="M9" s="40" t="s">
        <v>9</v>
      </c>
      <c r="S9"/>
      <c r="T9" s="13"/>
    </row>
    <row r="10" spans="2:21" ht="18" customHeight="1">
      <c r="B10" s="17" t="s">
        <v>2</v>
      </c>
      <c r="C10" s="18">
        <v>200000</v>
      </c>
      <c r="D10" s="19"/>
      <c r="E10" s="21">
        <v>249999</v>
      </c>
      <c r="F10" s="9"/>
      <c r="G10" s="29">
        <v>8000</v>
      </c>
      <c r="H10" s="34"/>
      <c r="K10" s="47" t="str">
        <f>IF(L9="","","Prix du m2 Net Vendeur (en €/m2)")</f>
        <v/>
      </c>
      <c r="L10" s="48" t="str">
        <f>IF(L9="","",IF(L6="","",L6/L9))</f>
        <v/>
      </c>
      <c r="T10" s="13"/>
    </row>
    <row r="11" spans="2:21" ht="18" customHeight="1">
      <c r="B11" s="17" t="s">
        <v>2</v>
      </c>
      <c r="C11" s="18">
        <v>250000</v>
      </c>
      <c r="D11" s="19"/>
      <c r="E11" s="21">
        <v>299000</v>
      </c>
      <c r="F11" s="9"/>
      <c r="G11" s="29">
        <v>9000</v>
      </c>
      <c r="H11" s="34"/>
      <c r="L11" s="30"/>
      <c r="T11" s="13"/>
    </row>
    <row r="12" spans="2:21" ht="18" customHeight="1">
      <c r="B12" s="17" t="s">
        <v>2</v>
      </c>
      <c r="C12" s="18">
        <v>300000</v>
      </c>
      <c r="D12" s="19"/>
      <c r="E12" s="21">
        <v>349999</v>
      </c>
      <c r="F12" s="9"/>
      <c r="G12" s="29">
        <v>10000</v>
      </c>
      <c r="H12" s="34"/>
      <c r="K12" s="27" t="str">
        <f>IF(L12="","","Honoraires Applicables (en €)")</f>
        <v/>
      </c>
      <c r="L12" s="38" t="str">
        <f>IF(L6="","",VLOOKUP($L$6,$C$8:$G$26,5,TRUE))</f>
        <v/>
      </c>
      <c r="M12" s="28"/>
      <c r="T12" s="13"/>
    </row>
    <row r="13" spans="2:21" ht="18" customHeight="1">
      <c r="B13" s="17" t="s">
        <v>2</v>
      </c>
      <c r="C13" s="18">
        <v>350000</v>
      </c>
      <c r="D13" s="19"/>
      <c r="E13" s="21">
        <v>399000</v>
      </c>
      <c r="F13" s="9"/>
      <c r="G13" s="29">
        <v>12000</v>
      </c>
      <c r="H13" s="34"/>
      <c r="K13" s="16" t="s">
        <v>7</v>
      </c>
      <c r="L13" s="51" t="str">
        <f>IF(L6="","",IF(G28="",L12,G28))</f>
        <v/>
      </c>
      <c r="M13" s="51"/>
      <c r="T13" s="13"/>
    </row>
    <row r="14" spans="2:21" ht="18" customHeight="1">
      <c r="B14" s="17" t="s">
        <v>2</v>
      </c>
      <c r="C14" s="18">
        <v>400000</v>
      </c>
      <c r="D14" s="19"/>
      <c r="E14" s="21">
        <v>449999</v>
      </c>
      <c r="F14" s="9"/>
      <c r="G14" s="29">
        <v>14000</v>
      </c>
      <c r="H14" s="34"/>
      <c r="L14" s="41" t="str">
        <f>IF(L12="","","soit ")</f>
        <v/>
      </c>
      <c r="M14" s="42" t="str">
        <f>IF(L12="","",L13/L6)</f>
        <v/>
      </c>
      <c r="N14" s="43" t="str">
        <f>IF(L12="","","du prix de vente (NV)")</f>
        <v/>
      </c>
      <c r="O14" s="44"/>
      <c r="P14" s="44"/>
      <c r="Q14" s="44"/>
      <c r="R14" s="45"/>
      <c r="T14" s="13"/>
    </row>
    <row r="15" spans="2:21" ht="18" customHeight="1">
      <c r="B15" s="17" t="s">
        <v>2</v>
      </c>
      <c r="C15" s="18">
        <v>450000</v>
      </c>
      <c r="D15" s="19"/>
      <c r="E15" s="21">
        <v>499000</v>
      </c>
      <c r="F15" s="9"/>
      <c r="G15" s="29">
        <v>16000</v>
      </c>
      <c r="H15" s="34"/>
      <c r="T15" s="13"/>
    </row>
    <row r="16" spans="2:21" ht="18" customHeight="1">
      <c r="B16" s="17" t="s">
        <v>2</v>
      </c>
      <c r="C16" s="18">
        <v>500000</v>
      </c>
      <c r="D16" s="19"/>
      <c r="E16" s="21">
        <v>549999</v>
      </c>
      <c r="F16" s="9"/>
      <c r="G16" s="29">
        <v>18000</v>
      </c>
      <c r="H16" s="34"/>
      <c r="J16" s="73" t="str">
        <f>IF(L6="","","Prix FAI")</f>
        <v/>
      </c>
      <c r="K16" s="74"/>
      <c r="L16" s="69" t="str">
        <f>IF(L6="","",IF(G28="",L6+L12,G28+L6))</f>
        <v/>
      </c>
      <c r="M16" s="70"/>
      <c r="T16" s="13"/>
    </row>
    <row r="17" spans="2:20" ht="18" customHeight="1">
      <c r="B17" s="17" t="s">
        <v>2</v>
      </c>
      <c r="C17" s="18">
        <v>550000</v>
      </c>
      <c r="D17" s="19"/>
      <c r="E17" s="21">
        <v>599000</v>
      </c>
      <c r="F17" s="9"/>
      <c r="G17" s="29">
        <v>20000</v>
      </c>
      <c r="H17" s="34"/>
      <c r="J17" s="75"/>
      <c r="K17" s="76"/>
      <c r="L17" s="71"/>
      <c r="M17" s="72"/>
      <c r="T17" s="13"/>
    </row>
    <row r="18" spans="2:20" ht="18" customHeight="1">
      <c r="B18" s="17" t="s">
        <v>2</v>
      </c>
      <c r="C18" s="18">
        <v>600000</v>
      </c>
      <c r="D18" s="19"/>
      <c r="E18" s="21">
        <v>649999</v>
      </c>
      <c r="F18" s="9"/>
      <c r="G18" s="29">
        <v>22000</v>
      </c>
      <c r="H18" s="34"/>
      <c r="T18" s="13"/>
    </row>
    <row r="19" spans="2:20" ht="18" customHeight="1">
      <c r="B19" s="17" t="s">
        <v>2</v>
      </c>
      <c r="C19" s="18">
        <v>650000</v>
      </c>
      <c r="D19" s="19"/>
      <c r="E19" s="21">
        <v>699000</v>
      </c>
      <c r="F19" s="9"/>
      <c r="G19" s="29">
        <v>24000</v>
      </c>
      <c r="H19" s="34"/>
      <c r="T19" s="13"/>
    </row>
    <row r="20" spans="2:20" ht="18" customHeight="1">
      <c r="B20" s="17" t="s">
        <v>2</v>
      </c>
      <c r="C20" s="18">
        <v>700000</v>
      </c>
      <c r="D20" s="19"/>
      <c r="E20" s="21">
        <v>749999</v>
      </c>
      <c r="F20" s="9"/>
      <c r="G20" s="29">
        <v>26000</v>
      </c>
      <c r="H20" s="34"/>
      <c r="T20" s="13"/>
    </row>
    <row r="21" spans="2:20" ht="18" customHeight="1">
      <c r="B21" s="17" t="s">
        <v>2</v>
      </c>
      <c r="C21" s="18">
        <v>750000</v>
      </c>
      <c r="D21" s="19"/>
      <c r="E21" s="21">
        <v>799000</v>
      </c>
      <c r="F21" s="9"/>
      <c r="G21" s="29">
        <v>28000</v>
      </c>
      <c r="H21" s="34"/>
      <c r="T21" s="13"/>
    </row>
    <row r="22" spans="2:20" ht="18" customHeight="1">
      <c r="B22" s="17" t="s">
        <v>2</v>
      </c>
      <c r="C22" s="18">
        <v>800000</v>
      </c>
      <c r="D22" s="19"/>
      <c r="E22" s="21">
        <v>849999</v>
      </c>
      <c r="F22" s="9"/>
      <c r="G22" s="29">
        <v>30000</v>
      </c>
      <c r="H22" s="34"/>
      <c r="T22" s="13"/>
    </row>
    <row r="23" spans="2:20" ht="18" customHeight="1">
      <c r="B23" s="17" t="s">
        <v>2</v>
      </c>
      <c r="C23" s="18">
        <v>850000</v>
      </c>
      <c r="D23" s="19"/>
      <c r="E23" s="21">
        <v>899000</v>
      </c>
      <c r="F23" s="9"/>
      <c r="G23" s="29">
        <v>32000</v>
      </c>
      <c r="H23" s="34"/>
      <c r="T23" s="13"/>
    </row>
    <row r="24" spans="2:20" ht="18" customHeight="1">
      <c r="B24" s="17" t="s">
        <v>2</v>
      </c>
      <c r="C24" s="18">
        <v>900000</v>
      </c>
      <c r="D24" s="19"/>
      <c r="E24" s="21">
        <v>949999</v>
      </c>
      <c r="F24" s="9"/>
      <c r="G24" s="29">
        <v>34000</v>
      </c>
      <c r="H24" s="34"/>
    </row>
    <row r="25" spans="2:20" ht="18" customHeight="1">
      <c r="B25" s="22" t="s">
        <v>2</v>
      </c>
      <c r="C25" s="23">
        <v>950000</v>
      </c>
      <c r="D25" s="19"/>
      <c r="E25" s="21">
        <v>999000</v>
      </c>
      <c r="F25" s="9"/>
      <c r="G25" s="29">
        <v>36000</v>
      </c>
      <c r="H25" s="34"/>
    </row>
    <row r="26" spans="2:20" ht="18" customHeight="1">
      <c r="B26" s="17" t="s">
        <v>4</v>
      </c>
      <c r="C26" s="18">
        <v>1000000</v>
      </c>
      <c r="D26" s="19"/>
      <c r="E26" s="20"/>
      <c r="F26" s="9"/>
      <c r="G26" s="29">
        <v>39000</v>
      </c>
      <c r="H26" s="34"/>
    </row>
    <row r="27" spans="2:20" ht="18" customHeight="1">
      <c r="G27" s="30"/>
      <c r="H27" s="34"/>
    </row>
    <row r="28" spans="2:20" ht="18.75">
      <c r="B28" s="25"/>
      <c r="C28" s="24"/>
      <c r="D28" s="24"/>
      <c r="E28" s="26" t="s">
        <v>8</v>
      </c>
      <c r="F28" s="9"/>
      <c r="G28" s="31"/>
      <c r="H28" s="34"/>
      <c r="I28" s="7"/>
      <c r="J28" s="6"/>
      <c r="K28" s="2"/>
      <c r="L28" s="2"/>
      <c r="M28" s="2"/>
      <c r="Q28" s="2"/>
    </row>
    <row r="29" spans="2:20" ht="15">
      <c r="H29" s="34"/>
    </row>
    <row r="30" spans="2:20" ht="15">
      <c r="H30" s="34"/>
    </row>
    <row r="31" spans="2:20" ht="15">
      <c r="C31" s="12"/>
      <c r="G31" s="8"/>
      <c r="H31" s="34"/>
    </row>
    <row r="32" spans="2:20" ht="15">
      <c r="G32" s="10"/>
      <c r="H32" s="34"/>
    </row>
    <row r="33" spans="8:8" ht="15">
      <c r="H33" s="34"/>
    </row>
    <row r="34" spans="8:8" ht="15">
      <c r="H34" s="34"/>
    </row>
  </sheetData>
  <sheetProtection selectLockedCells="1"/>
  <mergeCells count="9">
    <mergeCell ref="L16:M17"/>
    <mergeCell ref="J16:K17"/>
    <mergeCell ref="J3:L3"/>
    <mergeCell ref="L13:M13"/>
    <mergeCell ref="B5:E5"/>
    <mergeCell ref="B6:E6"/>
    <mergeCell ref="N6:N8"/>
    <mergeCell ref="I6:K8"/>
    <mergeCell ref="L6:M8"/>
  </mergeCells>
  <phoneticPr fontId="3" type="noConversion"/>
  <conditionalFormatting sqref="G28">
    <cfRule type="containsBlanks" dxfId="2" priority="3">
      <formula>LEN(TRIM(G28))=0</formula>
    </cfRule>
  </conditionalFormatting>
  <conditionalFormatting sqref="L6">
    <cfRule type="containsBlanks" dxfId="1" priority="2">
      <formula>LEN(TRIM(L6))=0</formula>
    </cfRule>
  </conditionalFormatting>
  <conditionalFormatting sqref="L9">
    <cfRule type="containsBlanks" dxfId="0" priority="1">
      <formula>LEN(TRIM(L9))=0</formula>
    </cfRule>
  </conditionalFormatting>
  <pageMargins left="0.39370078740157483" right="0.39370078740157483" top="0.94488188976377963" bottom="0.39370078740157483" header="0.39370078740157483" footer="0.39370078740157483"/>
  <pageSetup paperSize="9" scale="75" orientation="landscape" r:id="rId1"/>
  <headerFooter>
    <oddHeader>&amp;R&amp;"Calibri,Normal"&amp;K000000Date Edition:_x000D_&amp;D_x000D_Page &amp;P/ &amp;N</oddHeader>
    <oddFooter>&amp;C&amp;"Arial,Normal"&amp;8&amp;U&amp;K34638DImmoterra - SARL au capital de 13 000 € - 34, Bd de Picpus– 75012 PARIS_x000D_E-mail contact@immoterra.com - www.immoterra.com _x000D_APE 6831 Z – SIRET 521 135 244 00015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Honoraires 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Jean-Luc</cp:lastModifiedBy>
  <cp:lastPrinted>2021-02-01T09:18:10Z</cp:lastPrinted>
  <dcterms:created xsi:type="dcterms:W3CDTF">2017-02-23T09:12:52Z</dcterms:created>
  <dcterms:modified xsi:type="dcterms:W3CDTF">2021-04-26T06:25:23Z</dcterms:modified>
</cp:coreProperties>
</file>